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3/JUM/Viru Maakohus/1. Mai tn 2/Muudatus nr 2/"/>
    </mc:Choice>
  </mc:AlternateContent>
  <xr:revisionPtr revIDLastSave="100" documentId="8_{96EDFC0A-C832-4D87-9D8E-52DC3CE44CCF}" xr6:coauthVersionLast="47" xr6:coauthVersionMax="47" xr10:uidLastSave="{AA40860E-5640-4EC9-99DE-C8567995D2BB}"/>
  <bookViews>
    <workbookView xWindow="-120" yWindow="-120" windowWidth="38640" windowHeight="21240" tabRatio="683" xr2:uid="{00000000-000D-0000-FFFF-FFFF00000000}"/>
  </bookViews>
  <sheets>
    <sheet name="Tööde loetelu" sheetId="2" r:id="rId1"/>
    <sheet name="Sisustuse loetelu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adress">#REF!</definedName>
    <definedName name="aadress_asukoha_analüüs">#REF!</definedName>
    <definedName name="aadress_asukohahinnang">#REF!</definedName>
    <definedName name="aeg">OFFSET('[1]Graafiku jaoks'!$B$1,0,'[1]Graafiku jaoks'!$D$17,1,'[1]Graafiku jaoks'!$D$20)</definedName>
    <definedName name="alge">OFFSET('[1]Graafiku jaoks'!$B$3,0,'[1]Graafiku jaoks'!$D$17,1,'[1]Graafiku jaoks'!$D$20)</definedName>
    <definedName name="ALL">#REF!</definedName>
    <definedName name="andmed">[2]hinnad!$F$3:$BQ$32</definedName>
    <definedName name="andmed_kogemus">[2]arendaja_haldaja_kogemus!$B$2:$P$16</definedName>
    <definedName name="andmed_ruumide_sobivus">[2]üürniku_hinnangud!$F$2:$L$31</definedName>
    <definedName name="brutopind">[3]eelarve!$F$9</definedName>
    <definedName name="disk.määr">[2]algandmed!$B$1</definedName>
    <definedName name="eelarve_kokku">[3]eelarve!$F$7</definedName>
    <definedName name="erikülgsednurkterased">#REF!</definedName>
    <definedName name="erikülgsednurkterased140">#REF!</definedName>
    <definedName name="erikülgsednurkterased70">#REF!</definedName>
    <definedName name="Etapp">#REF!</definedName>
    <definedName name="fi">#REF!</definedName>
    <definedName name="fiboseinad">#REF!</definedName>
    <definedName name="HEA">#REF!</definedName>
    <definedName name="HEB">#REF!</definedName>
    <definedName name="hind">[4]platsikulud!$C$2</definedName>
    <definedName name="hinnang_asukoha_analüüs">#REF!</definedName>
    <definedName name="IPE">#REF!</definedName>
    <definedName name="karkass">#REF!</definedName>
    <definedName name="karkassilisa">#REF!</definedName>
    <definedName name="katus">#REF!</definedName>
    <definedName name="kehtiv_IRR">[5]MUDEL!$BA$1</definedName>
    <definedName name="kestvus">[4]platsikulud!$C$3</definedName>
    <definedName name="kestvus2">[4]platsikulud!$G$7</definedName>
    <definedName name="kipsilisa">#REF!</definedName>
    <definedName name="kipsvaheseinad">#REF!</definedName>
    <definedName name="kor_1">OFFSET('[1]Graafiku jaoks'!$B$4,0,'[1]Graafiku jaoks'!$D$17,1,'[1]Graafiku jaoks'!$D$20)</definedName>
    <definedName name="kor_2">OFFSET('[1]Graafiku jaoks'!$B$5,0,'[1]Graafiku jaoks'!$D$17,1,'[1]Graafiku jaoks'!$D$20)</definedName>
    <definedName name="kor_3">OFFSET('[1]Graafiku jaoks'!$B$6,0,'[1]Graafiku jaoks'!$D$17,1,'[1]Graafiku jaoks'!$D$20)</definedName>
    <definedName name="kor_4">OFFSET('[1]Graafiku jaoks'!$B$7,0,'[1]Graafiku jaoks'!$D$17,1,'[1]Graafiku jaoks'!$D$20)</definedName>
    <definedName name="kor_5">OFFSET('[1]Graafiku jaoks'!$B$8,0,'[1]Graafiku jaoks'!$D$17,1,'[1]Graafiku jaoks'!$D$20)</definedName>
    <definedName name="kor_6">OFFSET('[1]Graafiku jaoks'!$B$9,0,'[1]Graafiku jaoks'!$D$17,1,'[1]Graafiku jaoks'!$D$20)</definedName>
    <definedName name="Kuupäev">[6]Koostamine!$C$2</definedName>
    <definedName name="LISA">#REF!</definedName>
    <definedName name="lisakatuslagi">#REF!</definedName>
    <definedName name="ltasu">#REF!</definedName>
    <definedName name="Maksumus">[7]Absoluutaadr1!#REF!</definedName>
    <definedName name="maksuvaba">#REF!</definedName>
    <definedName name="max.parkimiskoha_maksumus">[2]algandmed!$B$2</definedName>
    <definedName name="mullatööd">#REF!</definedName>
    <definedName name="nelikanttoru">#REF!</definedName>
    <definedName name="nelikanttoru150">#REF!</definedName>
    <definedName name="nelikanttoru30">#REF!</definedName>
    <definedName name="Number">[6]Koostamine!$G$1</definedName>
    <definedName name="objekt">[2]hinnad!$E$3:$E$32</definedName>
    <definedName name="objekt_ruumide_sobivus">[2]üürniku_hinnangud!$E$2:$E$31</definedName>
    <definedName name="objekti_aadress">[3]eelarve!$F$6</definedName>
    <definedName name="pakkujad_kogemus">[2]arendaja_haldaja_kogemus!$A$2:$A$16</definedName>
    <definedName name="paneelsein">#REF!</definedName>
    <definedName name="paneelsein3">'[8]muld,vund'!#REF!</definedName>
    <definedName name="pealkirjad">[2]hinnad!$F$2:$BQ$2</definedName>
    <definedName name="pealkirjad_kogemus">[2]arendaja_haldaja_kogemus!$B$1:$P$1</definedName>
    <definedName name="pealkirjad_ruumide_sobivus">[2]üürniku_hinnangud!$F$1:$L$1</definedName>
    <definedName name="Periood">#REF!</definedName>
    <definedName name="plekkkatus">#REF!</definedName>
    <definedName name="plekksein">#REF!</definedName>
    <definedName name="pr_list">OFFSET([1]Kulud_ja_investeeringud!$L$4,0,0,[1]Kulud_ja_investeeringud!$N$1-4,1)</definedName>
    <definedName name="pr_reg">OFFSET([1]pr_reg!$X$1,0,0,[1]pr_reg!$W$1+1,1)</definedName>
    <definedName name="prognoos_ilma_meeskonna_ja_yldkuludeta">#REF!</definedName>
    <definedName name="prognoos_ilma_yldkuludeta">#REF!</definedName>
    <definedName name="prognoos_ilma_yldkuludeta_kokku_rahavoos">#REF!</definedName>
    <definedName name="prognoos_kokku">#REF!</definedName>
    <definedName name="prognoos_kokku_koos_sissevool">#REF!</definedName>
    <definedName name="prognoosi_muutmise_aeg">[9]algne_eelarve_prognoosiga!#REF!</definedName>
    <definedName name="prognoosi_periood">#REF!</definedName>
    <definedName name="projekti_nimi">[3]eelarve!$F$4</definedName>
    <definedName name="projekti_nr">[3]eelarve!$F$5</definedName>
    <definedName name="protsent">#REF!</definedName>
    <definedName name="punktid_asukohahinnang">#REF!</definedName>
    <definedName name="põrand">#REF!</definedName>
    <definedName name="Reserv">#REF!</definedName>
    <definedName name="seinad">#REF!</definedName>
    <definedName name="seintelisa">#REF!</definedName>
    <definedName name="siseviimistlus">#REF!</definedName>
    <definedName name="sissevool">#REF!</definedName>
    <definedName name="SOTS">#REF!</definedName>
    <definedName name="suletud_netopind">[3]eelarve!$F$8</definedName>
    <definedName name="Tabel">#REF!</definedName>
    <definedName name="tala">#REF!</definedName>
    <definedName name="TASU">#REF!</definedName>
    <definedName name="teg">OFFSET('[1]Graafiku jaoks'!$B$2,0,'[1]Graafiku jaoks'!$D$17,1,'[1]Graafiku jaoks'!$D$20)</definedName>
    <definedName name="Tehnoloog">[6]Koostamine!$D$3</definedName>
    <definedName name="Tellija">[6]Koostamine!$G$2</definedName>
    <definedName name="tellisseinad">#REF!</definedName>
    <definedName name="terastalad">#REF!</definedName>
    <definedName name="Toode">[6]Koostamine!$G$3</definedName>
    <definedName name="TRANS">#REF!</definedName>
    <definedName name="Uus">#REF!</definedName>
    <definedName name="v">#REF!</definedName>
    <definedName name="vahelagi">#REF!</definedName>
    <definedName name="Veel">#REF!</definedName>
    <definedName name="vundamendilisa">#REF!</definedName>
    <definedName name="vundament">#REF!</definedName>
    <definedName name="vundamentlisa">#REF!</definedName>
    <definedName name="võrdkülgsednurkterased">#REF!</definedName>
    <definedName name="võrdkülgsednurkterased5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2" l="1"/>
  <c r="F15" i="2" s="1"/>
  <c r="G17" i="3"/>
  <c r="G22" i="3" s="1"/>
  <c r="G23" i="3" s="1"/>
  <c r="G19" i="3"/>
  <c r="G20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7" i="3"/>
  <c r="F22" i="3" l="1"/>
  <c r="F23" i="3" s="1"/>
  <c r="F24" i="3" s="1"/>
  <c r="F25" i="3" s="1"/>
  <c r="F16" i="2"/>
  <c r="E14" i="2"/>
  <c r="E15" i="2"/>
  <c r="F17" i="2" l="1"/>
  <c r="F18" i="2" s="1"/>
  <c r="F26" i="3"/>
  <c r="F27" i="3" s="1"/>
  <c r="G24" i="3"/>
  <c r="G25" i="3" s="1"/>
  <c r="E16" i="2"/>
  <c r="F19" i="2" l="1"/>
  <c r="F20" i="2" s="1"/>
  <c r="F28" i="3"/>
  <c r="G26" i="3"/>
  <c r="G27" i="3" s="1"/>
  <c r="E17" i="2"/>
  <c r="E18" i="2" s="1"/>
  <c r="E19" i="2" s="1"/>
  <c r="E20" i="2" s="1"/>
  <c r="G28" i="3" l="1"/>
</calcChain>
</file>

<file path=xl/sharedStrings.xml><?xml version="1.0" encoding="utf-8"?>
<sst xmlns="http://schemas.openxmlformats.org/spreadsheetml/2006/main" count="69" uniqueCount="49">
  <si>
    <t>Lisa nr 1</t>
  </si>
  <si>
    <t>Üürilepingu nr KPJ-4/2021-181  lisale nr 6.1</t>
  </si>
  <si>
    <t>Tööde loetelu ja tegelik maksumus - 1. Mai tn 2, Narva</t>
  </si>
  <si>
    <t>Lapsesõbraliku ruumi ehitus</t>
  </si>
  <si>
    <t>Jrk
nr</t>
  </si>
  <si>
    <t xml:space="preserve">Töö nimetus </t>
  </si>
  <si>
    <t>Eeldatav maksumus, EUR, km-ta</t>
  </si>
  <si>
    <t>Tegelik maksumus, EUR, km-ta</t>
  </si>
  <si>
    <t>Olemasoleva põrandakatte eemaldus, 20,5 m2</t>
  </si>
  <si>
    <t>Uue põrandakatte paigaldus  + liistud (plaatvaip) 20,5 m2</t>
  </si>
  <si>
    <t>Olemasoleva ripplae eemaldus ja uue paigaldus, 20,5 m2</t>
  </si>
  <si>
    <t>Ühe seina helipidavamaks ehitus, 15,6 m2 + helikindla ukse paigaldus (tammespoon)</t>
  </si>
  <si>
    <t>Seinade viimistlus, 52 m2</t>
  </si>
  <si>
    <t>Tööde maksumus ilma reservita</t>
  </si>
  <si>
    <t>Tellija reserv</t>
  </si>
  <si>
    <t>Tööde maksumus koos reserviga:</t>
  </si>
  <si>
    <t>RKAS korraldustasu</t>
  </si>
  <si>
    <t>Tööde maksumus kokku km-ta</t>
  </si>
  <si>
    <t>Käibemaks</t>
  </si>
  <si>
    <t>Tööde maksumus kokku koos km-ga</t>
  </si>
  <si>
    <t>Lisa nr 2</t>
  </si>
  <si>
    <t>Sisustuse nimekiri ja tegelik maksumus - 1. Mai tn 2, Narva</t>
  </si>
  <si>
    <t>Jrk nr</t>
  </si>
  <si>
    <t>Nimetus</t>
  </si>
  <si>
    <t>Kogus, tk</t>
  </si>
  <si>
    <t>Hind, EUR, km-ta</t>
  </si>
  <si>
    <t>Tavasisustus</t>
  </si>
  <si>
    <t>Erisisustus</t>
  </si>
  <si>
    <t>Ümar laud</t>
  </si>
  <si>
    <t>x</t>
  </si>
  <si>
    <t>Tool</t>
  </si>
  <si>
    <t>Madal laud</t>
  </si>
  <si>
    <t>Tumba</t>
  </si>
  <si>
    <t>Tugitool</t>
  </si>
  <si>
    <t>Madal abikapp (lukustatav koos riiuliga)</t>
  </si>
  <si>
    <t>Põrandavalgusti</t>
  </si>
  <si>
    <t>Külgkardinate komplet, koos siinide ja paigaldusega</t>
  </si>
  <si>
    <t>Rulood</t>
  </si>
  <si>
    <t>Laevalgustid 60 x 60 LED</t>
  </si>
  <si>
    <t>Seinariiul</t>
  </si>
  <si>
    <t>Seinapiltide komplekt</t>
  </si>
  <si>
    <t>Seinakell</t>
  </si>
  <si>
    <t>Toataimede komplekt</t>
  </si>
  <si>
    <t>Tapeet</t>
  </si>
  <si>
    <t>Eeldatav maksumus kokku, km-ta:</t>
  </si>
  <si>
    <t>Sisustuse maksumus koos reserviga:</t>
  </si>
  <si>
    <t>Sisustuse maksumus kokku km-ta</t>
  </si>
  <si>
    <t>Sisustuse maksumus kokku koos km-ga</t>
  </si>
  <si>
    <t>Kardinapuude paigaldus 2 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</si>
</sst>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 x14ac:knownFonts="1">
    <font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sz val="11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charset val="186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6" fillId="0" borderId="0"/>
    <xf numFmtId="0" fontId="4" fillId="0" borderId="0"/>
    <xf numFmtId="0" fontId="5" fillId="0" borderId="0"/>
    <xf numFmtId="0" fontId="3" fillId="0" borderId="0"/>
    <xf numFmtId="0" fontId="2" fillId="0" borderId="0"/>
    <xf numFmtId="0" fontId="5" fillId="0" borderId="0"/>
    <xf numFmtId="0" fontId="6" fillId="0" borderId="0"/>
  </cellStyleXfs>
  <cellXfs count="126">
    <xf numFmtId="0" fontId="0" fillId="0" borderId="0" xfId="0"/>
    <xf numFmtId="0" fontId="9" fillId="0" borderId="0" xfId="5" applyFont="1"/>
    <xf numFmtId="0" fontId="10" fillId="0" borderId="0" xfId="6" applyFont="1"/>
    <xf numFmtId="0" fontId="11" fillId="0" borderId="0" xfId="7" applyFont="1" applyAlignment="1">
      <alignment horizontal="right"/>
    </xf>
    <xf numFmtId="0" fontId="9" fillId="0" borderId="0" xfId="5" applyFont="1" applyAlignment="1">
      <alignment horizontal="left"/>
    </xf>
    <xf numFmtId="0" fontId="6" fillId="0" borderId="0" xfId="7" applyAlignment="1">
      <alignment horizontal="right"/>
    </xf>
    <xf numFmtId="0" fontId="8" fillId="0" borderId="23" xfId="5" applyFont="1" applyBorder="1" applyAlignment="1">
      <alignment wrapText="1"/>
    </xf>
    <xf numFmtId="0" fontId="8" fillId="0" borderId="22" xfId="5" applyFont="1" applyBorder="1" applyAlignment="1">
      <alignment horizontal="center"/>
    </xf>
    <xf numFmtId="0" fontId="8" fillId="0" borderId="24" xfId="5" applyFont="1" applyBorder="1" applyAlignment="1">
      <alignment horizontal="center"/>
    </xf>
    <xf numFmtId="0" fontId="8" fillId="0" borderId="24" xfId="5" applyFont="1" applyBorder="1" applyAlignment="1">
      <alignment horizontal="center" wrapText="1"/>
    </xf>
    <xf numFmtId="0" fontId="8" fillId="0" borderId="25" xfId="5" applyFont="1" applyBorder="1" applyAlignment="1">
      <alignment horizontal="center" wrapText="1"/>
    </xf>
    <xf numFmtId="0" fontId="8" fillId="0" borderId="23" xfId="5" applyFont="1" applyBorder="1" applyAlignment="1">
      <alignment horizontal="center"/>
    </xf>
    <xf numFmtId="0" fontId="8" fillId="0" borderId="25" xfId="5" applyFont="1" applyBorder="1" applyAlignment="1">
      <alignment horizontal="center"/>
    </xf>
    <xf numFmtId="0" fontId="9" fillId="0" borderId="26" xfId="5" applyFont="1" applyBorder="1"/>
    <xf numFmtId="0" fontId="2" fillId="0" borderId="18" xfId="5" applyBorder="1" applyAlignment="1">
      <alignment horizontal="left"/>
    </xf>
    <xf numFmtId="0" fontId="2" fillId="0" borderId="11" xfId="5" applyBorder="1"/>
    <xf numFmtId="2" fontId="2" fillId="0" borderId="11" xfId="5" applyNumberFormat="1" applyBorder="1"/>
    <xf numFmtId="0" fontId="2" fillId="0" borderId="27" xfId="5" applyBorder="1"/>
    <xf numFmtId="0" fontId="9" fillId="0" borderId="28" xfId="5" applyFont="1" applyBorder="1"/>
    <xf numFmtId="0" fontId="2" fillId="0" borderId="3" xfId="5" applyBorder="1" applyAlignment="1">
      <alignment horizontal="left"/>
    </xf>
    <xf numFmtId="0" fontId="2" fillId="0" borderId="1" xfId="5" applyBorder="1"/>
    <xf numFmtId="2" fontId="2" fillId="0" borderId="1" xfId="5" applyNumberFormat="1" applyBorder="1"/>
    <xf numFmtId="0" fontId="2" fillId="0" borderId="29" xfId="5" applyBorder="1"/>
    <xf numFmtId="0" fontId="2" fillId="0" borderId="0" xfId="5"/>
    <xf numFmtId="9" fontId="2" fillId="3" borderId="7" xfId="5" applyNumberFormat="1" applyFill="1" applyBorder="1" applyAlignment="1">
      <alignment horizontal="right"/>
    </xf>
    <xf numFmtId="9" fontId="2" fillId="3" borderId="16" xfId="5" applyNumberFormat="1" applyFill="1" applyBorder="1"/>
    <xf numFmtId="0" fontId="8" fillId="0" borderId="0" xfId="5" applyFont="1"/>
    <xf numFmtId="9" fontId="2" fillId="3" borderId="19" xfId="5" applyNumberFormat="1" applyFill="1" applyBorder="1" applyAlignment="1">
      <alignment horizontal="right"/>
    </xf>
    <xf numFmtId="0" fontId="7" fillId="0" borderId="0" xfId="5" applyFont="1"/>
    <xf numFmtId="4" fontId="9" fillId="0" borderId="0" xfId="5" applyNumberFormat="1" applyFont="1"/>
    <xf numFmtId="0" fontId="13" fillId="0" borderId="0" xfId="1" applyFont="1" applyAlignment="1">
      <alignment horizontal="right"/>
    </xf>
    <xf numFmtId="0" fontId="14" fillId="0" borderId="0" xfId="1" applyFont="1" applyAlignment="1">
      <alignment horizontal="right"/>
    </xf>
    <xf numFmtId="0" fontId="13" fillId="0" borderId="0" xfId="0" applyFont="1" applyAlignment="1">
      <alignment vertical="center"/>
    </xf>
    <xf numFmtId="0" fontId="2" fillId="0" borderId="0" xfId="0" applyFont="1"/>
    <xf numFmtId="0" fontId="13" fillId="0" borderId="4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4" fontId="14" fillId="0" borderId="2" xfId="0" applyNumberFormat="1" applyFont="1" applyBorder="1" applyAlignment="1">
      <alignment vertical="center" wrapText="1"/>
    </xf>
    <xf numFmtId="0" fontId="14" fillId="0" borderId="2" xfId="0" applyFont="1" applyBorder="1" applyAlignment="1">
      <alignment horizontal="right" vertical="center" wrapText="1"/>
    </xf>
    <xf numFmtId="0" fontId="14" fillId="0" borderId="14" xfId="0" applyFont="1" applyBorder="1" applyAlignment="1">
      <alignment vertical="center" wrapText="1"/>
    </xf>
    <xf numFmtId="0" fontId="14" fillId="2" borderId="20" xfId="0" applyFont="1" applyFill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8" fillId="0" borderId="1" xfId="0" applyFont="1" applyBorder="1"/>
    <xf numFmtId="0" fontId="14" fillId="0" borderId="4" xfId="0" applyFont="1" applyBorder="1" applyAlignment="1">
      <alignment vertical="center" wrapText="1"/>
    </xf>
    <xf numFmtId="0" fontId="13" fillId="0" borderId="31" xfId="0" applyFont="1" applyBorder="1" applyAlignment="1">
      <alignment vertical="center" wrapText="1"/>
    </xf>
    <xf numFmtId="0" fontId="14" fillId="0" borderId="40" xfId="0" applyFont="1" applyBorder="1" applyAlignment="1">
      <alignment vertical="center" wrapText="1"/>
    </xf>
    <xf numFmtId="9" fontId="14" fillId="0" borderId="40" xfId="0" applyNumberFormat="1" applyFont="1" applyBorder="1" applyAlignment="1">
      <alignment horizontal="right" vertical="center" wrapText="1"/>
    </xf>
    <xf numFmtId="0" fontId="13" fillId="0" borderId="2" xfId="0" applyFont="1" applyBorder="1" applyAlignment="1">
      <alignment horizontal="right" vertical="center"/>
    </xf>
    <xf numFmtId="0" fontId="8" fillId="2" borderId="42" xfId="0" applyFont="1" applyFill="1" applyBorder="1" applyAlignment="1">
      <alignment horizontal="right"/>
    </xf>
    <xf numFmtId="0" fontId="8" fillId="0" borderId="44" xfId="0" applyFont="1" applyBorder="1" applyAlignment="1">
      <alignment horizontal="right"/>
    </xf>
    <xf numFmtId="0" fontId="13" fillId="0" borderId="45" xfId="0" applyFont="1" applyBorder="1" applyAlignment="1">
      <alignment horizontal="center" vertical="center" wrapText="1"/>
    </xf>
    <xf numFmtId="0" fontId="14" fillId="0" borderId="28" xfId="0" applyFont="1" applyBorder="1" applyAlignment="1">
      <alignment vertical="center" wrapText="1"/>
    </xf>
    <xf numFmtId="1" fontId="2" fillId="3" borderId="27" xfId="5" applyNumberFormat="1" applyFill="1" applyBorder="1"/>
    <xf numFmtId="1" fontId="8" fillId="2" borderId="5" xfId="5" applyNumberFormat="1" applyFont="1" applyFill="1" applyBorder="1"/>
    <xf numFmtId="1" fontId="2" fillId="3" borderId="7" xfId="5" applyNumberFormat="1" applyFill="1" applyBorder="1"/>
    <xf numFmtId="1" fontId="8" fillId="2" borderId="7" xfId="5" applyNumberFormat="1" applyFont="1" applyFill="1" applyBorder="1"/>
    <xf numFmtId="1" fontId="8" fillId="2" borderId="10" xfId="5" applyNumberFormat="1" applyFont="1" applyFill="1" applyBorder="1"/>
    <xf numFmtId="3" fontId="14" fillId="0" borderId="46" xfId="0" applyNumberFormat="1" applyFont="1" applyBorder="1" applyAlignment="1">
      <alignment vertical="center" wrapText="1"/>
    </xf>
    <xf numFmtId="3" fontId="14" fillId="0" borderId="45" xfId="0" applyNumberFormat="1" applyFont="1" applyBorder="1" applyAlignment="1">
      <alignment vertical="center" wrapText="1"/>
    </xf>
    <xf numFmtId="3" fontId="13" fillId="0" borderId="46" xfId="0" applyNumberFormat="1" applyFont="1" applyBorder="1" applyAlignment="1">
      <alignment vertical="center" wrapText="1"/>
    </xf>
    <xf numFmtId="3" fontId="14" fillId="0" borderId="47" xfId="0" applyNumberFormat="1" applyFont="1" applyBorder="1" applyAlignment="1">
      <alignment vertical="center" wrapText="1"/>
    </xf>
    <xf numFmtId="3" fontId="13" fillId="2" borderId="38" xfId="0" applyNumberFormat="1" applyFont="1" applyFill="1" applyBorder="1" applyAlignment="1">
      <alignment vertical="center" wrapText="1"/>
    </xf>
    <xf numFmtId="3" fontId="14" fillId="0" borderId="48" xfId="0" applyNumberFormat="1" applyFont="1" applyBorder="1" applyAlignment="1">
      <alignment vertical="center" wrapText="1"/>
    </xf>
    <xf numFmtId="3" fontId="13" fillId="0" borderId="49" xfId="0" applyNumberFormat="1" applyFont="1" applyBorder="1" applyAlignment="1">
      <alignment vertical="center" wrapText="1"/>
    </xf>
    <xf numFmtId="1" fontId="9" fillId="0" borderId="0" xfId="5" applyNumberFormat="1" applyFont="1"/>
    <xf numFmtId="1" fontId="2" fillId="0" borderId="0" xfId="5" applyNumberFormat="1"/>
    <xf numFmtId="1" fontId="8" fillId="0" borderId="0" xfId="5" applyNumberFormat="1" applyFont="1"/>
    <xf numFmtId="0" fontId="2" fillId="0" borderId="36" xfId="5" applyBorder="1"/>
    <xf numFmtId="2" fontId="2" fillId="0" borderId="50" xfId="5" applyNumberFormat="1" applyBorder="1"/>
    <xf numFmtId="0" fontId="1" fillId="0" borderId="1" xfId="5" applyFont="1" applyBorder="1" applyAlignment="1">
      <alignment horizontal="left"/>
    </xf>
    <xf numFmtId="0" fontId="1" fillId="0" borderId="50" xfId="5" applyFont="1" applyBorder="1" applyAlignment="1">
      <alignment horizontal="left"/>
    </xf>
    <xf numFmtId="0" fontId="2" fillId="0" borderId="37" xfId="5" applyBorder="1"/>
    <xf numFmtId="0" fontId="2" fillId="0" borderId="19" xfId="5" applyBorder="1"/>
    <xf numFmtId="0" fontId="2" fillId="0" borderId="7" xfId="5" applyBorder="1"/>
    <xf numFmtId="0" fontId="1" fillId="0" borderId="28" xfId="5" applyFont="1" applyBorder="1" applyAlignment="1">
      <alignment horizontal="center"/>
    </xf>
    <xf numFmtId="0" fontId="1" fillId="0" borderId="26" xfId="5" applyFont="1" applyBorder="1" applyAlignment="1">
      <alignment horizontal="center"/>
    </xf>
    <xf numFmtId="0" fontId="1" fillId="0" borderId="51" xfId="5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39" xfId="0" applyFont="1" applyBorder="1"/>
    <xf numFmtId="0" fontId="1" fillId="0" borderId="39" xfId="0" applyFont="1" applyBorder="1" applyAlignment="1">
      <alignment horizontal="right"/>
    </xf>
    <xf numFmtId="3" fontId="1" fillId="0" borderId="0" xfId="0" applyNumberFormat="1" applyFont="1"/>
    <xf numFmtId="0" fontId="1" fillId="0" borderId="15" xfId="0" applyFont="1" applyBorder="1" applyAlignment="1">
      <alignment horizontal="right"/>
    </xf>
    <xf numFmtId="9" fontId="1" fillId="0" borderId="41" xfId="0" applyNumberFormat="1" applyFont="1" applyBorder="1"/>
    <xf numFmtId="0" fontId="1" fillId="2" borderId="21" xfId="0" applyFont="1" applyFill="1" applyBorder="1"/>
    <xf numFmtId="4" fontId="1" fillId="0" borderId="0" xfId="0" applyNumberFormat="1" applyFont="1"/>
    <xf numFmtId="0" fontId="1" fillId="0" borderId="13" xfId="0" applyFont="1" applyBorder="1" applyAlignment="1">
      <alignment horizontal="right"/>
    </xf>
    <xf numFmtId="9" fontId="1" fillId="0" borderId="43" xfId="0" applyNumberFormat="1" applyFont="1" applyBorder="1" applyAlignment="1">
      <alignment horizontal="right"/>
    </xf>
    <xf numFmtId="0" fontId="1" fillId="0" borderId="9" xfId="0" applyFont="1" applyBorder="1"/>
    <xf numFmtId="2" fontId="2" fillId="3" borderId="27" xfId="5" applyNumberFormat="1" applyFill="1" applyBorder="1"/>
    <xf numFmtId="2" fontId="2" fillId="3" borderId="29" xfId="5" applyNumberFormat="1" applyFill="1" applyBorder="1"/>
    <xf numFmtId="2" fontId="2" fillId="3" borderId="19" xfId="5" applyNumberFormat="1" applyFill="1" applyBorder="1"/>
    <xf numFmtId="2" fontId="2" fillId="3" borderId="37" xfId="5" applyNumberFormat="1" applyFill="1" applyBorder="1"/>
    <xf numFmtId="2" fontId="8" fillId="2" borderId="5" xfId="5" applyNumberFormat="1" applyFont="1" applyFill="1" applyBorder="1"/>
    <xf numFmtId="2" fontId="2" fillId="3" borderId="7" xfId="5" applyNumberFormat="1" applyFill="1" applyBorder="1"/>
    <xf numFmtId="2" fontId="8" fillId="2" borderId="7" xfId="5" applyNumberFormat="1" applyFont="1" applyFill="1" applyBorder="1"/>
    <xf numFmtId="2" fontId="8" fillId="2" borderId="10" xfId="5" applyNumberFormat="1" applyFont="1" applyFill="1" applyBorder="1"/>
    <xf numFmtId="4" fontId="14" fillId="0" borderId="46" xfId="0" applyNumberFormat="1" applyFont="1" applyBorder="1" applyAlignment="1">
      <alignment vertical="center" wrapText="1"/>
    </xf>
    <xf numFmtId="4" fontId="14" fillId="0" borderId="45" xfId="0" applyNumberFormat="1" applyFont="1" applyBorder="1" applyAlignment="1">
      <alignment vertical="center" wrapText="1"/>
    </xf>
    <xf numFmtId="4" fontId="13" fillId="0" borderId="46" xfId="0" applyNumberFormat="1" applyFont="1" applyBorder="1" applyAlignment="1">
      <alignment vertical="center" wrapText="1"/>
    </xf>
    <xf numFmtId="4" fontId="14" fillId="0" borderId="47" xfId="0" applyNumberFormat="1" applyFont="1" applyBorder="1" applyAlignment="1">
      <alignment vertical="center" wrapText="1"/>
    </xf>
    <xf numFmtId="4" fontId="13" fillId="2" borderId="38" xfId="0" applyNumberFormat="1" applyFont="1" applyFill="1" applyBorder="1" applyAlignment="1">
      <alignment vertical="center" wrapText="1"/>
    </xf>
    <xf numFmtId="4" fontId="14" fillId="0" borderId="48" xfId="0" applyNumberFormat="1" applyFont="1" applyBorder="1" applyAlignment="1">
      <alignment vertical="center" wrapText="1"/>
    </xf>
    <xf numFmtId="4" fontId="13" fillId="0" borderId="49" xfId="0" applyNumberFormat="1" applyFont="1" applyBorder="1" applyAlignment="1">
      <alignment vertical="center" wrapText="1"/>
    </xf>
    <xf numFmtId="0" fontId="13" fillId="3" borderId="45" xfId="0" applyFont="1" applyFill="1" applyBorder="1" applyAlignment="1">
      <alignment horizontal="center" vertical="center" wrapText="1"/>
    </xf>
    <xf numFmtId="0" fontId="8" fillId="3" borderId="25" xfId="5" applyFont="1" applyFill="1" applyBorder="1" applyAlignment="1">
      <alignment horizontal="center" wrapText="1"/>
    </xf>
    <xf numFmtId="0" fontId="15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3" borderId="28" xfId="5" applyFill="1" applyBorder="1" applyAlignment="1">
      <alignment horizontal="right"/>
    </xf>
    <xf numFmtId="0" fontId="2" fillId="3" borderId="1" xfId="5" applyFill="1" applyBorder="1" applyAlignment="1">
      <alignment horizontal="right"/>
    </xf>
    <xf numFmtId="0" fontId="8" fillId="2" borderId="35" xfId="5" applyFont="1" applyFill="1" applyBorder="1" applyAlignment="1">
      <alignment horizontal="right"/>
    </xf>
    <xf numFmtId="0" fontId="8" fillId="2" borderId="36" xfId="5" applyFont="1" applyFill="1" applyBorder="1" applyAlignment="1">
      <alignment horizontal="right"/>
    </xf>
    <xf numFmtId="0" fontId="8" fillId="2" borderId="37" xfId="5" applyFont="1" applyFill="1" applyBorder="1" applyAlignment="1">
      <alignment horizontal="right"/>
    </xf>
    <xf numFmtId="0" fontId="12" fillId="0" borderId="0" xfId="5" applyFont="1" applyAlignment="1">
      <alignment horizontal="center"/>
    </xf>
    <xf numFmtId="0" fontId="8" fillId="2" borderId="30" xfId="5" applyFont="1" applyFill="1" applyBorder="1" applyAlignment="1">
      <alignment horizontal="right"/>
    </xf>
    <xf numFmtId="0" fontId="8" fillId="2" borderId="31" xfId="5" applyFont="1" applyFill="1" applyBorder="1" applyAlignment="1">
      <alignment horizontal="right"/>
    </xf>
    <xf numFmtId="0" fontId="8" fillId="2" borderId="32" xfId="5" applyFont="1" applyFill="1" applyBorder="1" applyAlignment="1">
      <alignment horizontal="right"/>
    </xf>
    <xf numFmtId="0" fontId="8" fillId="2" borderId="33" xfId="5" applyFont="1" applyFill="1" applyBorder="1" applyAlignment="1">
      <alignment horizontal="right"/>
    </xf>
    <xf numFmtId="0" fontId="8" fillId="2" borderId="0" xfId="5" applyFont="1" applyFill="1" applyAlignment="1">
      <alignment horizontal="right"/>
    </xf>
    <xf numFmtId="0" fontId="8" fillId="2" borderId="34" xfId="5" applyFont="1" applyFill="1" applyBorder="1" applyAlignment="1">
      <alignment horizontal="right"/>
    </xf>
    <xf numFmtId="0" fontId="8" fillId="2" borderId="28" xfId="5" applyFont="1" applyFill="1" applyBorder="1" applyAlignment="1">
      <alignment horizontal="right"/>
    </xf>
    <xf numFmtId="0" fontId="8" fillId="2" borderId="1" xfId="5" applyFont="1" applyFill="1" applyBorder="1" applyAlignment="1">
      <alignment horizontal="right"/>
    </xf>
    <xf numFmtId="0" fontId="8" fillId="2" borderId="29" xfId="5" applyFont="1" applyFill="1" applyBorder="1" applyAlignment="1">
      <alignment horizontal="right"/>
    </xf>
  </cellXfs>
  <cellStyles count="8">
    <cellStyle name="Normaallaad 2" xfId="3" xr:uid="{00000000-0005-0000-0000-000001000000}"/>
    <cellStyle name="Normaallaad 3" xfId="2" xr:uid="{00000000-0005-0000-0000-000002000000}"/>
    <cellStyle name="Normaallaad 3 2" xfId="4" xr:uid="{00000000-0005-0000-0000-000003000000}"/>
    <cellStyle name="Normaallaad 4" xfId="1" xr:uid="{00000000-0005-0000-0000-000004000000}"/>
    <cellStyle name="Normaallaad 4 2" xfId="7" xr:uid="{C11D0C79-8561-4629-85E5-30A0A0285DB8}"/>
    <cellStyle name="Normaallaad 5" xfId="5" xr:uid="{6D0ED5C5-09FC-445A-85FC-B8ACEF4176F1}"/>
    <cellStyle name="Normal" xfId="0" builtinId="0"/>
    <cellStyle name="Normal 5" xfId="6" xr:uid="{2232E526-854E-41E0-AFAE-5F5E9736DB35}"/>
  </cellStyles>
  <dxfs count="0"/>
  <tableStyles count="1" defaultTableStyle="TableStyleMedium2" defaultPivotStyle="PivotStyleLight16">
    <tableStyle name="Invisible" pivot="0" table="0" count="0" xr9:uid="{C25FAD60-26AF-474A-8A11-7E8A1BA5A01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microsoft.com/office/2017/10/relationships/person" Target="persons/person.xml"/><Relationship Id="rId10" Type="http://schemas.openxmlformats.org/officeDocument/2006/relationships/externalLink" Target="externalLinks/externalLink8.xml"/><Relationship Id="rId19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532\900532%20Projekti%20l&#245;ppra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2_Arendusdivisjon\01_Arenduse_projektid\01_Projektid_Pohja-Eesti\EMTA_Stat%20yyrihange\Hindamine\koondanal&#252;&#252;s_11022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rkas.ee/arendus/Projektide_prgnoosid/900531%20Viljandi%20riigimaja%20v&#228;&#228;rtustamine%20eelarve-progno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vo/Documents/Bauschmidt/T&#246;&#246;d/2016/33-E16%20Trimtex/Hinnapakkumistabel_Trimtex_eelarve_12.10.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Kindlad%20investeeringud\Riia15%2013.08.2019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Documents%20and%20Settings\Tiit.VMT\Desktop\Onninen\Onnineni%20terase%20p&#245;hiprofiili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TIIT\My%20Documents\N&#228;ksi%20muru!%20-%20excel\Exceli%20harjutusi%201...10\harjutus%2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HP%2031%20000\31106%20HP%20-%20Viilhall%2017x30x7%20m%20-%20asfaltp&#245;rand,%20Z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490_Memoriaal\900490A_AET.3.10.v01%20Projekti%20l&#245;ppra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äring (2)"/>
      <sheetName val="eelarve algne 531"/>
      <sheetName val="prognoos 531"/>
      <sheetName val="üldkuluga 531"/>
      <sheetName val="üldkuluta 531"/>
      <sheetName val="üldkuluta 532"/>
      <sheetName val="üldkuluta 531_07.05.19_1040"/>
      <sheetName val="üldkuluta 532_07.05.19_1042"/>
      <sheetName val="MUDEL_irr"/>
      <sheetName val="Andmed mudelisse vrts"/>
      <sheetName val="Haldusaruanne_tegelik"/>
      <sheetName val="üldkuluga 531_07.05.19_1039"/>
      <sheetName val="üldkuluga 532"/>
      <sheetName val="Haldusaruanne_väärtused"/>
      <sheetName val="üldkuluga 532_07.05.19_1041"/>
      <sheetName val="Andmed mudelisse"/>
      <sheetName val="prognoos_lõpp 532"/>
      <sheetName val="prognoos_kor1 532"/>
      <sheetName val="eelarve_kor1 532"/>
      <sheetName val="prognoos01112017"/>
      <sheetName val="eelarve01112017"/>
      <sheetName val="Pikk versioon 531"/>
      <sheetName val="Pikk versioon"/>
      <sheetName val="Graafiku jaoks"/>
      <sheetName val="graafiku põhi"/>
      <sheetName val="Lühike versioon"/>
      <sheetName val="pr_reg"/>
      <sheetName val="Eelarvete register"/>
      <sheetName val="Kulud_ja_investeeringu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stavuse hindamine"/>
      <sheetName val="hinnad"/>
      <sheetName val="algandmed"/>
      <sheetName val="stat. pakkumused"/>
      <sheetName val="EMTA pakkumused"/>
      <sheetName val="koond pakkumused"/>
      <sheetName val="asukohahinnang"/>
      <sheetName val="üürniku_hinnangud"/>
      <sheetName val="arendaja_haldaja_kogemus"/>
      <sheetName val="arendaja_haldaja_kogemus_baas"/>
      <sheetName val="vastavuse_hindamine1"/>
      <sheetName val="stat__pakkumused1"/>
      <sheetName val="EMTA_pakkumused1"/>
      <sheetName val="koond_pakkumused1"/>
      <sheetName val="vastavuse_hindamine"/>
      <sheetName val="stat__pakkumused"/>
      <sheetName val="EMTA_pakkumused"/>
      <sheetName val="koond_pakkumused"/>
      <sheetName val="vastavuse_hindamine2"/>
      <sheetName val="stat__pakkumused2"/>
      <sheetName val="EMTA_pakkumused2"/>
      <sheetName val="koond_pakkumused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elarve"/>
      <sheetName val="prognoos"/>
      <sheetName val="koond"/>
      <sheetName val="RaM_vaade"/>
      <sheetName val="900531 Viljandi riigimaja väärt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nd (2)"/>
      <sheetName val="kokkuvõte"/>
      <sheetName val="hind"/>
      <sheetName val="Tellija tabel"/>
      <sheetName val="Sheet1"/>
      <sheetName val="platsikulud"/>
      <sheetName val="viimistlus"/>
      <sheetName val="mahud"/>
      <sheetName val="mahud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DEL"/>
      <sheetName val="MUDEL CO2"/>
      <sheetName val="Riia15_prognoos"/>
      <sheetName val="Riia15_eelarve"/>
      <sheetName val="Lisa 6.1.R15"/>
      <sheetName val="Investeeringud 1.3.2019"/>
      <sheetName val="analüüs"/>
      <sheetName val="Riia 15 CO2"/>
      <sheetName val="Päring (2)"/>
      <sheetName val="Taus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ostamine"/>
      <sheetName val="Gaasilõikus"/>
      <sheetName val="Saagimine"/>
      <sheetName val="Giljotiin"/>
      <sheetName val="Puurimine"/>
      <sheetName val="Painutamine"/>
      <sheetName val="Treimine"/>
      <sheetName val="Freesimine"/>
      <sheetName val="Valtsimine"/>
      <sheetName val="Materjalid"/>
      <sheetName val="Pakkeleht"/>
      <sheetName val="Viimistlus"/>
      <sheetName val="Markeerimin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Suhtaadr1"/>
      <sheetName val="Suhtaadr2"/>
      <sheetName val="Absoluutaadr1"/>
      <sheetName val="Absoluutaadr2"/>
      <sheetName val="Nimed1"/>
      <sheetName val="Nimed2"/>
      <sheetName val="Märgised"/>
      <sheetName val="Diagramm"/>
      <sheetName val="Diagrammi näide"/>
      <sheetName val="Graafik"/>
      <sheetName val="Graafiku näide"/>
      <sheetName val="2 ühel"/>
      <sheetName val="Kopeerimine"/>
      <sheetName val="Lohista"/>
      <sheetName val="Nupud"/>
      <sheetName val="Objektimenüü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t-plekk"/>
      <sheetName val="Betoon"/>
      <sheetName val="garant"/>
      <sheetName val="läga"/>
      <sheetName val="viim, põrand"/>
      <sheetName val="avad, lammut"/>
      <sheetName val="trepid"/>
      <sheetName val="muld,vund"/>
      <sheetName val="karkass"/>
      <sheetName val="seinad"/>
      <sheetName val="katus"/>
      <sheetName val="baas"/>
      <sheetName val="teras"/>
      <sheetName val="alus"/>
      <sheetName val="üld"/>
      <sheetName val="tellija"/>
      <sheetName val="muld_v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ulud_ja_investeeringud_päring"/>
      <sheetName val="Pikk versioon"/>
      <sheetName val="Lühike versioon"/>
      <sheetName val="Kommunismi_prognoos"/>
      <sheetName val="MUDEL"/>
      <sheetName val="Kommunismi_progalg"/>
      <sheetName val="pr_reg"/>
      <sheetName val="Eelarvete register"/>
      <sheetName val="Kulud_ja_investeeringud"/>
      <sheetName val="Graafiku jaoks"/>
      <sheetName val="eelarve_2korrigeerimine"/>
      <sheetName val="algne_eelarve_prognoosiga"/>
      <sheetName val="1korr_eelarve"/>
      <sheetName val="2korr_eelarve"/>
      <sheetName val="loplik_prognoos"/>
      <sheetName val="yldkuluga"/>
      <sheetName val="yldkuluga_12.02.19_1004"/>
      <sheetName val="yldkuluta"/>
      <sheetName val="yldkuluta_15.01.19_1108"/>
      <sheetName val="Haldusaruanne_plaan"/>
      <sheetName val="Haldusaruanne_tegelik"/>
      <sheetName val="Haldusaruanne_tegelik_vaartused"/>
      <sheetName val="Kulupõhine_algne"/>
      <sheetName val="Kulupõhine130219"/>
      <sheetName val="annuiteetmaksegraafik"/>
      <sheetName val="kulupõhine annuiteetgraafik"/>
      <sheetName val="Kulupõhine2102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Normal="100" workbookViewId="0">
      <pane ySplit="7" topLeftCell="A8" activePane="bottomLeft" state="frozen"/>
      <selection activeCell="J26" sqref="J26"/>
      <selection pane="bottomLeft" activeCell="C40" sqref="C40"/>
    </sheetView>
  </sheetViews>
  <sheetFormatPr defaultColWidth="9.33203125" defaultRowHeight="15" x14ac:dyDescent="0.25"/>
  <cols>
    <col min="1" max="1" width="4.33203125" style="33" customWidth="1"/>
    <col min="2" max="2" width="5.5" style="33" customWidth="1"/>
    <col min="3" max="3" width="83" style="33" customWidth="1"/>
    <col min="4" max="4" width="6.33203125" style="33" customWidth="1"/>
    <col min="5" max="5" width="18.1640625" style="43" customWidth="1"/>
    <col min="6" max="6" width="15" style="33" customWidth="1"/>
    <col min="7" max="8" width="10.5" style="33" bestFit="1" customWidth="1"/>
    <col min="9" max="9" width="9.33203125" style="33"/>
    <col min="10" max="10" width="17" style="33" customWidth="1"/>
    <col min="11" max="16384" width="9.33203125" style="33"/>
  </cols>
  <sheetData>
    <row r="1" spans="1:10" x14ac:dyDescent="0.25">
      <c r="A1" s="79"/>
      <c r="B1" s="79"/>
      <c r="C1" s="79"/>
      <c r="D1" s="79"/>
      <c r="E1" s="30" t="s">
        <v>0</v>
      </c>
      <c r="F1" s="79"/>
      <c r="G1" s="79"/>
      <c r="H1" s="79"/>
      <c r="I1" s="79"/>
      <c r="J1" s="79"/>
    </row>
    <row r="2" spans="1:10" x14ac:dyDescent="0.25">
      <c r="A2" s="79"/>
      <c r="B2" s="79"/>
      <c r="C2" s="79"/>
      <c r="D2" s="79"/>
      <c r="E2" s="31" t="s">
        <v>1</v>
      </c>
      <c r="F2" s="79"/>
      <c r="G2" s="79"/>
      <c r="H2" s="79"/>
      <c r="I2" s="79"/>
      <c r="J2" s="79"/>
    </row>
    <row r="4" spans="1:10" x14ac:dyDescent="0.25">
      <c r="A4" s="79"/>
      <c r="B4" s="109" t="s">
        <v>2</v>
      </c>
      <c r="C4" s="109"/>
      <c r="D4" s="109"/>
      <c r="E4" s="109"/>
      <c r="F4" s="79"/>
      <c r="G4" s="79"/>
      <c r="H4" s="79"/>
      <c r="I4" s="79"/>
      <c r="J4" s="79"/>
    </row>
    <row r="5" spans="1:10" x14ac:dyDescent="0.25">
      <c r="A5" s="79"/>
      <c r="B5" s="79"/>
      <c r="C5" s="110" t="s">
        <v>3</v>
      </c>
      <c r="D5" s="110"/>
      <c r="E5" s="110"/>
      <c r="F5" s="79"/>
      <c r="G5" s="79"/>
      <c r="H5" s="79"/>
      <c r="I5" s="79"/>
      <c r="J5" s="79"/>
    </row>
    <row r="6" spans="1:10" ht="15.75" thickBot="1" x14ac:dyDescent="0.3">
      <c r="A6" s="79"/>
      <c r="B6" s="32"/>
      <c r="C6" s="79"/>
      <c r="D6" s="79"/>
      <c r="E6" s="80"/>
      <c r="F6" s="79"/>
      <c r="G6" s="79"/>
      <c r="H6" s="79"/>
      <c r="I6" s="79"/>
      <c r="J6" s="79"/>
    </row>
    <row r="7" spans="1:10" ht="45" x14ac:dyDescent="0.25">
      <c r="A7" s="79"/>
      <c r="B7" s="34" t="s">
        <v>4</v>
      </c>
      <c r="C7" s="35" t="s">
        <v>5</v>
      </c>
      <c r="D7" s="46"/>
      <c r="E7" s="52" t="s">
        <v>6</v>
      </c>
      <c r="F7" s="107" t="s">
        <v>7</v>
      </c>
      <c r="G7" s="79"/>
      <c r="H7" s="79"/>
      <c r="I7" s="79"/>
      <c r="J7" s="79"/>
    </row>
    <row r="8" spans="1:10" x14ac:dyDescent="0.25">
      <c r="A8" s="79"/>
      <c r="B8" s="36">
        <v>1</v>
      </c>
      <c r="C8" s="37" t="s">
        <v>8</v>
      </c>
      <c r="D8" s="47"/>
      <c r="E8" s="59">
        <v>451</v>
      </c>
      <c r="F8" s="100">
        <v>251</v>
      </c>
      <c r="G8" s="79"/>
      <c r="H8" s="79"/>
      <c r="I8" s="79"/>
      <c r="J8" s="79"/>
    </row>
    <row r="9" spans="1:10" x14ac:dyDescent="0.25">
      <c r="A9" s="79"/>
      <c r="B9" s="36">
        <v>2</v>
      </c>
      <c r="C9" s="37" t="s">
        <v>9</v>
      </c>
      <c r="D9" s="47"/>
      <c r="E9" s="59">
        <v>1742.5</v>
      </c>
      <c r="F9" s="100">
        <v>1042.5</v>
      </c>
      <c r="G9" s="79"/>
      <c r="H9" s="79"/>
      <c r="I9" s="79"/>
      <c r="J9" s="79"/>
    </row>
    <row r="10" spans="1:10" x14ac:dyDescent="0.25">
      <c r="A10" s="79"/>
      <c r="B10" s="36">
        <v>3</v>
      </c>
      <c r="C10" s="37" t="s">
        <v>10</v>
      </c>
      <c r="D10" s="47"/>
      <c r="E10" s="59">
        <v>1275.5</v>
      </c>
      <c r="F10" s="100">
        <v>975.5</v>
      </c>
      <c r="G10" s="79"/>
      <c r="H10" s="79"/>
      <c r="I10" s="79"/>
      <c r="J10" s="79"/>
    </row>
    <row r="11" spans="1:10" x14ac:dyDescent="0.25">
      <c r="A11" s="79"/>
      <c r="B11" s="53">
        <v>4</v>
      </c>
      <c r="C11" s="79" t="s">
        <v>11</v>
      </c>
      <c r="D11" s="47"/>
      <c r="E11" s="59">
        <v>2230</v>
      </c>
      <c r="F11" s="100">
        <v>1522.43</v>
      </c>
      <c r="G11" s="79"/>
      <c r="H11" s="79"/>
      <c r="I11" s="79"/>
      <c r="J11" s="79"/>
    </row>
    <row r="12" spans="1:10" x14ac:dyDescent="0.25">
      <c r="A12" s="79"/>
      <c r="B12" s="36">
        <v>5</v>
      </c>
      <c r="C12" s="37" t="s">
        <v>12</v>
      </c>
      <c r="D12" s="47"/>
      <c r="E12" s="59">
        <v>1352</v>
      </c>
      <c r="F12" s="100">
        <v>1411</v>
      </c>
      <c r="G12" s="79"/>
      <c r="H12" s="79"/>
      <c r="I12" s="79"/>
      <c r="J12" s="79"/>
    </row>
    <row r="13" spans="1:10" x14ac:dyDescent="0.25">
      <c r="A13" s="79"/>
      <c r="B13" s="36">
        <v>6</v>
      </c>
      <c r="C13" s="37" t="s">
        <v>48</v>
      </c>
      <c r="D13" s="47"/>
      <c r="E13" s="59">
        <v>200</v>
      </c>
      <c r="F13" s="100">
        <v>0</v>
      </c>
      <c r="G13" s="79"/>
      <c r="H13" s="81"/>
      <c r="I13" s="79"/>
      <c r="J13" s="79"/>
    </row>
    <row r="14" spans="1:10" x14ac:dyDescent="0.25">
      <c r="A14" s="79"/>
      <c r="B14" s="45"/>
      <c r="C14" s="82"/>
      <c r="D14" s="83" t="s">
        <v>13</v>
      </c>
      <c r="E14" s="60">
        <f>SUM(E8:E13)</f>
        <v>7251</v>
      </c>
      <c r="F14" s="101">
        <f>SUM(F8:F13)</f>
        <v>5202.43</v>
      </c>
      <c r="G14" s="79"/>
      <c r="H14" s="79"/>
      <c r="I14" s="88"/>
      <c r="J14" s="88"/>
    </row>
    <row r="15" spans="1:10" ht="15" customHeight="1" x14ac:dyDescent="0.25">
      <c r="A15" s="79"/>
      <c r="B15" s="36"/>
      <c r="C15" s="38" t="s">
        <v>14</v>
      </c>
      <c r="D15" s="48">
        <v>0.1</v>
      </c>
      <c r="E15" s="59">
        <f>E14*D15</f>
        <v>725.1</v>
      </c>
      <c r="F15" s="100">
        <f>F14*D15</f>
        <v>520.24300000000005</v>
      </c>
      <c r="G15" s="79"/>
      <c r="H15" s="79"/>
      <c r="I15" s="79"/>
      <c r="J15" s="79"/>
    </row>
    <row r="16" spans="1:10" ht="15" customHeight="1" x14ac:dyDescent="0.25">
      <c r="A16" s="79"/>
      <c r="B16" s="36"/>
      <c r="C16" s="44"/>
      <c r="D16" s="49" t="s">
        <v>15</v>
      </c>
      <c r="E16" s="61">
        <f>E14+E15</f>
        <v>7976.1</v>
      </c>
      <c r="F16" s="102">
        <f>F14+F15</f>
        <v>5722.6730000000007</v>
      </c>
      <c r="G16" s="84"/>
      <c r="H16" s="79"/>
      <c r="I16" s="79"/>
      <c r="J16" s="79"/>
    </row>
    <row r="17" spans="1:8" ht="15.75" thickBot="1" x14ac:dyDescent="0.3">
      <c r="A17" s="79"/>
      <c r="B17" s="39"/>
      <c r="C17" s="85" t="s">
        <v>16</v>
      </c>
      <c r="D17" s="86">
        <v>7.0000000000000007E-2</v>
      </c>
      <c r="E17" s="62">
        <f>E16*D17</f>
        <v>558.32700000000011</v>
      </c>
      <c r="F17" s="103">
        <f>F16*D17</f>
        <v>400.58711000000011</v>
      </c>
      <c r="G17" s="79"/>
      <c r="H17" s="79"/>
    </row>
    <row r="18" spans="1:8" ht="15.75" thickBot="1" x14ac:dyDescent="0.3">
      <c r="A18" s="79"/>
      <c r="B18" s="40"/>
      <c r="C18" s="87"/>
      <c r="D18" s="50" t="s">
        <v>17</v>
      </c>
      <c r="E18" s="63">
        <f>E16+E17</f>
        <v>8534.4269999999997</v>
      </c>
      <c r="F18" s="104">
        <f>F16+F17</f>
        <v>6123.2601100000011</v>
      </c>
      <c r="G18" s="88"/>
      <c r="H18" s="88"/>
    </row>
    <row r="19" spans="1:8" x14ac:dyDescent="0.25">
      <c r="A19" s="79"/>
      <c r="B19" s="41"/>
      <c r="C19" s="89" t="s">
        <v>18</v>
      </c>
      <c r="D19" s="90">
        <v>0.2</v>
      </c>
      <c r="E19" s="64">
        <f>D19*E18</f>
        <v>1706.8854000000001</v>
      </c>
      <c r="F19" s="105">
        <f>D19*F18</f>
        <v>1224.6520220000002</v>
      </c>
      <c r="G19" s="79"/>
      <c r="H19" s="79"/>
    </row>
    <row r="20" spans="1:8" ht="15.75" thickBot="1" x14ac:dyDescent="0.3">
      <c r="A20" s="79"/>
      <c r="B20" s="42"/>
      <c r="C20" s="91"/>
      <c r="D20" s="51" t="s">
        <v>19</v>
      </c>
      <c r="E20" s="65">
        <f>E18+E19</f>
        <v>10241.312399999999</v>
      </c>
      <c r="F20" s="106">
        <f>F18+F19</f>
        <v>7347.9121320000013</v>
      </c>
      <c r="G20" s="79"/>
      <c r="H20" s="79"/>
    </row>
    <row r="22" spans="1:8" x14ac:dyDescent="0.25">
      <c r="A22" s="79"/>
      <c r="B22" s="79"/>
      <c r="C22" s="79"/>
      <c r="D22" s="79"/>
      <c r="E22" s="80"/>
      <c r="F22" s="79"/>
      <c r="G22" s="79"/>
      <c r="H22" s="88"/>
    </row>
    <row r="23" spans="1:8" x14ac:dyDescent="0.25">
      <c r="A23" s="79"/>
      <c r="B23" s="79"/>
      <c r="C23" s="79"/>
      <c r="D23" s="79"/>
      <c r="E23" s="80"/>
      <c r="F23" s="79"/>
      <c r="G23" s="88"/>
      <c r="H23" s="79"/>
    </row>
    <row r="24" spans="1:8" x14ac:dyDescent="0.25">
      <c r="A24" s="79"/>
      <c r="B24" s="79"/>
      <c r="C24" s="79"/>
      <c r="D24" s="79"/>
      <c r="E24" s="80"/>
      <c r="F24" s="79"/>
      <c r="G24" s="79"/>
      <c r="H24" s="79"/>
    </row>
  </sheetData>
  <mergeCells count="2">
    <mergeCell ref="B4:E4"/>
    <mergeCell ref="C5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915C9-6619-4866-902F-810326A0E2A6}">
  <dimension ref="B1:K60"/>
  <sheetViews>
    <sheetView zoomScale="90" zoomScaleNormal="90" workbookViewId="0">
      <pane ySplit="6" topLeftCell="A7" activePane="bottomLeft" state="frozen"/>
      <selection pane="bottomLeft" activeCell="H26" sqref="H26"/>
    </sheetView>
  </sheetViews>
  <sheetFormatPr defaultColWidth="11.83203125" defaultRowHeight="15" x14ac:dyDescent="0.25"/>
  <cols>
    <col min="1" max="1" width="3.33203125" style="1" customWidth="1"/>
    <col min="2" max="2" width="6.33203125" style="1" customWidth="1"/>
    <col min="3" max="3" width="53.33203125" style="4" customWidth="1"/>
    <col min="4" max="4" width="21.83203125" style="1" bestFit="1" customWidth="1"/>
    <col min="5" max="5" width="12.5" style="1" bestFit="1" customWidth="1"/>
    <col min="6" max="6" width="19.5" style="1" customWidth="1"/>
    <col min="7" max="8" width="14.1640625" style="1" customWidth="1"/>
    <col min="9" max="16384" width="11.83203125" style="1"/>
  </cols>
  <sheetData>
    <row r="1" spans="2:9" x14ac:dyDescent="0.25">
      <c r="C1" s="2"/>
      <c r="G1" s="30"/>
      <c r="H1" s="3" t="s">
        <v>20</v>
      </c>
    </row>
    <row r="2" spans="2:9" x14ac:dyDescent="0.25">
      <c r="H2" s="31" t="s">
        <v>1</v>
      </c>
    </row>
    <row r="3" spans="2:9" x14ac:dyDescent="0.25">
      <c r="G3" s="5"/>
    </row>
    <row r="4" spans="2:9" x14ac:dyDescent="0.25">
      <c r="C4" s="116" t="s">
        <v>21</v>
      </c>
      <c r="D4" s="116"/>
      <c r="E4" s="116"/>
      <c r="F4" s="116"/>
      <c r="G4" s="116"/>
    </row>
    <row r="5" spans="2:9" ht="15.75" thickBot="1" x14ac:dyDescent="0.3">
      <c r="F5" s="5"/>
    </row>
    <row r="6" spans="2:9" ht="45.75" thickBot="1" x14ac:dyDescent="0.3">
      <c r="B6" s="6" t="s">
        <v>22</v>
      </c>
      <c r="C6" s="7" t="s">
        <v>23</v>
      </c>
      <c r="D6" s="8" t="s">
        <v>24</v>
      </c>
      <c r="E6" s="9" t="s">
        <v>25</v>
      </c>
      <c r="F6" s="10" t="s">
        <v>6</v>
      </c>
      <c r="G6" s="108" t="s">
        <v>7</v>
      </c>
      <c r="H6" s="11" t="s">
        <v>26</v>
      </c>
      <c r="I6" s="12" t="s">
        <v>27</v>
      </c>
    </row>
    <row r="7" spans="2:9" x14ac:dyDescent="0.25">
      <c r="B7" s="13">
        <v>1</v>
      </c>
      <c r="C7" s="14" t="s">
        <v>28</v>
      </c>
      <c r="D7" s="15">
        <v>1</v>
      </c>
      <c r="E7" s="16">
        <v>265</v>
      </c>
      <c r="F7" s="54">
        <f>D7*E7</f>
        <v>265</v>
      </c>
      <c r="G7" s="92">
        <v>333.59</v>
      </c>
      <c r="H7" s="77" t="s">
        <v>29</v>
      </c>
      <c r="I7" s="17"/>
    </row>
    <row r="8" spans="2:9" x14ac:dyDescent="0.25">
      <c r="B8" s="18">
        <v>2</v>
      </c>
      <c r="C8" s="19" t="s">
        <v>30</v>
      </c>
      <c r="D8" s="20">
        <v>4</v>
      </c>
      <c r="E8" s="21">
        <v>479</v>
      </c>
      <c r="F8" s="54">
        <f t="shared" ref="F8:F21" si="0">D8*E8</f>
        <v>1916</v>
      </c>
      <c r="G8" s="93">
        <v>1760.36</v>
      </c>
      <c r="H8" s="76" t="s">
        <v>29</v>
      </c>
      <c r="I8" s="22"/>
    </row>
    <row r="9" spans="2:9" x14ac:dyDescent="0.25">
      <c r="B9" s="18">
        <v>3</v>
      </c>
      <c r="C9" s="19" t="s">
        <v>31</v>
      </c>
      <c r="D9" s="20">
        <v>1</v>
      </c>
      <c r="E9" s="21">
        <v>200</v>
      </c>
      <c r="F9" s="54">
        <f t="shared" si="0"/>
        <v>200</v>
      </c>
      <c r="G9" s="93">
        <v>145.4</v>
      </c>
      <c r="H9" s="76" t="s">
        <v>29</v>
      </c>
      <c r="I9" s="22"/>
    </row>
    <row r="10" spans="2:9" x14ac:dyDescent="0.25">
      <c r="B10" s="18">
        <v>4</v>
      </c>
      <c r="C10" s="19" t="s">
        <v>32</v>
      </c>
      <c r="D10" s="20">
        <v>3</v>
      </c>
      <c r="E10" s="21">
        <v>39</v>
      </c>
      <c r="F10" s="54">
        <f t="shared" si="0"/>
        <v>117</v>
      </c>
      <c r="G10" s="93">
        <v>174.21</v>
      </c>
      <c r="H10" s="76" t="s">
        <v>29</v>
      </c>
      <c r="I10" s="22"/>
    </row>
    <row r="11" spans="2:9" x14ac:dyDescent="0.25">
      <c r="B11" s="18">
        <v>5</v>
      </c>
      <c r="C11" s="19" t="s">
        <v>33</v>
      </c>
      <c r="D11" s="20">
        <v>2</v>
      </c>
      <c r="E11" s="21">
        <v>604</v>
      </c>
      <c r="F11" s="54">
        <f t="shared" si="0"/>
        <v>1208</v>
      </c>
      <c r="G11" s="93">
        <v>986.98</v>
      </c>
      <c r="H11" s="76" t="s">
        <v>29</v>
      </c>
      <c r="I11" s="22"/>
    </row>
    <row r="12" spans="2:9" x14ac:dyDescent="0.25">
      <c r="B12" s="13">
        <v>6</v>
      </c>
      <c r="C12" s="19" t="s">
        <v>34</v>
      </c>
      <c r="D12" s="20">
        <v>1</v>
      </c>
      <c r="E12" s="21">
        <v>193</v>
      </c>
      <c r="F12" s="54">
        <f t="shared" si="0"/>
        <v>193</v>
      </c>
      <c r="G12" s="93">
        <v>272.08999999999997</v>
      </c>
      <c r="H12" s="76" t="s">
        <v>29</v>
      </c>
      <c r="I12" s="22"/>
    </row>
    <row r="13" spans="2:9" x14ac:dyDescent="0.25">
      <c r="B13" s="18">
        <v>7</v>
      </c>
      <c r="C13" s="19" t="s">
        <v>35</v>
      </c>
      <c r="D13" s="20">
        <v>1</v>
      </c>
      <c r="E13" s="21">
        <v>215</v>
      </c>
      <c r="F13" s="54">
        <f t="shared" si="0"/>
        <v>215</v>
      </c>
      <c r="G13" s="93">
        <v>162.5</v>
      </c>
      <c r="H13" s="76" t="s">
        <v>29</v>
      </c>
      <c r="I13" s="22"/>
    </row>
    <row r="14" spans="2:9" x14ac:dyDescent="0.25">
      <c r="B14" s="18">
        <v>8</v>
      </c>
      <c r="C14" s="19" t="s">
        <v>36</v>
      </c>
      <c r="D14" s="20">
        <v>1</v>
      </c>
      <c r="E14" s="21">
        <v>1200</v>
      </c>
      <c r="F14" s="54">
        <f t="shared" si="0"/>
        <v>1200</v>
      </c>
      <c r="G14" s="93">
        <v>707.79</v>
      </c>
      <c r="H14" s="76" t="s">
        <v>29</v>
      </c>
      <c r="I14" s="22"/>
    </row>
    <row r="15" spans="2:9" x14ac:dyDescent="0.25">
      <c r="B15" s="18">
        <v>9</v>
      </c>
      <c r="C15" s="19" t="s">
        <v>37</v>
      </c>
      <c r="D15" s="20">
        <v>1</v>
      </c>
      <c r="E15" s="21">
        <v>200</v>
      </c>
      <c r="F15" s="54">
        <f t="shared" si="0"/>
        <v>200</v>
      </c>
      <c r="G15" s="93">
        <v>300</v>
      </c>
      <c r="H15" s="76" t="s">
        <v>29</v>
      </c>
      <c r="I15" s="22"/>
    </row>
    <row r="16" spans="2:9" x14ac:dyDescent="0.25">
      <c r="B16" s="18">
        <v>10</v>
      </c>
      <c r="C16" s="19" t="s">
        <v>38</v>
      </c>
      <c r="D16" s="20">
        <v>6</v>
      </c>
      <c r="E16" s="21">
        <v>100.65</v>
      </c>
      <c r="F16" s="54">
        <f t="shared" si="0"/>
        <v>603.90000000000009</v>
      </c>
      <c r="G16" s="93">
        <v>569.28</v>
      </c>
      <c r="H16" s="76" t="s">
        <v>29</v>
      </c>
      <c r="I16" s="22"/>
    </row>
    <row r="17" spans="2:11" x14ac:dyDescent="0.25">
      <c r="B17" s="18">
        <v>11</v>
      </c>
      <c r="C17" s="71" t="s">
        <v>39</v>
      </c>
      <c r="D17" s="20">
        <v>3</v>
      </c>
      <c r="E17" s="21">
        <v>23</v>
      </c>
      <c r="F17" s="54">
        <f t="shared" si="0"/>
        <v>69</v>
      </c>
      <c r="G17" s="94">
        <f>SUM(D17*E17)</f>
        <v>69</v>
      </c>
      <c r="H17" s="76" t="s">
        <v>29</v>
      </c>
      <c r="I17" s="75"/>
    </row>
    <row r="18" spans="2:11" x14ac:dyDescent="0.25">
      <c r="B18" s="18">
        <v>12</v>
      </c>
      <c r="C18" s="71" t="s">
        <v>40</v>
      </c>
      <c r="D18" s="20">
        <v>1</v>
      </c>
      <c r="E18" s="21">
        <v>70</v>
      </c>
      <c r="F18" s="54">
        <f t="shared" si="0"/>
        <v>70</v>
      </c>
      <c r="G18" s="94">
        <v>166</v>
      </c>
      <c r="H18" s="76" t="s">
        <v>29</v>
      </c>
      <c r="I18" s="75"/>
    </row>
    <row r="19" spans="2:11" x14ac:dyDescent="0.25">
      <c r="B19" s="18">
        <v>13</v>
      </c>
      <c r="C19" s="71" t="s">
        <v>41</v>
      </c>
      <c r="D19" s="20">
        <v>1</v>
      </c>
      <c r="E19" s="21">
        <v>50</v>
      </c>
      <c r="F19" s="54">
        <f t="shared" si="0"/>
        <v>50</v>
      </c>
      <c r="G19" s="94">
        <f>SUM(D19*E19)</f>
        <v>50</v>
      </c>
      <c r="H19" s="77" t="s">
        <v>29</v>
      </c>
      <c r="I19" s="74"/>
    </row>
    <row r="20" spans="2:11" x14ac:dyDescent="0.25">
      <c r="B20" s="18">
        <v>14</v>
      </c>
      <c r="C20" s="71" t="s">
        <v>42</v>
      </c>
      <c r="D20" s="20">
        <v>1</v>
      </c>
      <c r="E20" s="21">
        <v>100</v>
      </c>
      <c r="F20" s="54">
        <f t="shared" si="0"/>
        <v>100</v>
      </c>
      <c r="G20" s="94">
        <f>SUM(D20*E20)</f>
        <v>100</v>
      </c>
      <c r="H20" s="77" t="s">
        <v>29</v>
      </c>
      <c r="I20" s="74"/>
    </row>
    <row r="21" spans="2:11" ht="15.75" thickBot="1" x14ac:dyDescent="0.3">
      <c r="B21" s="18">
        <v>15</v>
      </c>
      <c r="C21" s="72" t="s">
        <v>43</v>
      </c>
      <c r="D21" s="69">
        <v>3</v>
      </c>
      <c r="E21" s="70">
        <v>39</v>
      </c>
      <c r="F21" s="54">
        <f t="shared" si="0"/>
        <v>117</v>
      </c>
      <c r="G21" s="95">
        <v>156</v>
      </c>
      <c r="H21" s="78" t="s">
        <v>29</v>
      </c>
      <c r="I21" s="73"/>
    </row>
    <row r="22" spans="2:11" x14ac:dyDescent="0.25">
      <c r="B22" s="117" t="s">
        <v>44</v>
      </c>
      <c r="C22" s="118"/>
      <c r="D22" s="118"/>
      <c r="E22" s="119"/>
      <c r="F22" s="55">
        <f>SUM(F7:F21)</f>
        <v>6523.9</v>
      </c>
      <c r="G22" s="96">
        <f>SUM(G7:G21)</f>
        <v>5953.2</v>
      </c>
      <c r="H22" s="23"/>
      <c r="I22" s="23"/>
    </row>
    <row r="23" spans="2:11" x14ac:dyDescent="0.25">
      <c r="B23" s="111" t="s">
        <v>14</v>
      </c>
      <c r="C23" s="112"/>
      <c r="D23" s="112"/>
      <c r="E23" s="24">
        <v>0.1</v>
      </c>
      <c r="F23" s="56">
        <f>E23*F22</f>
        <v>652.39</v>
      </c>
      <c r="G23" s="97">
        <f>E23*G22</f>
        <v>595.32000000000005</v>
      </c>
      <c r="H23" s="67"/>
      <c r="I23" s="23"/>
    </row>
    <row r="24" spans="2:11" x14ac:dyDescent="0.25">
      <c r="B24" s="120" t="s">
        <v>45</v>
      </c>
      <c r="C24" s="121"/>
      <c r="D24" s="121"/>
      <c r="E24" s="122"/>
      <c r="F24" s="57">
        <f>F22+F23</f>
        <v>7176.29</v>
      </c>
      <c r="G24" s="98">
        <f>G22+G23</f>
        <v>6548.5199999999995</v>
      </c>
      <c r="H24" s="67"/>
      <c r="I24" s="67"/>
    </row>
    <row r="25" spans="2:11" x14ac:dyDescent="0.25">
      <c r="B25" s="111" t="s">
        <v>16</v>
      </c>
      <c r="C25" s="112"/>
      <c r="D25" s="112"/>
      <c r="E25" s="25">
        <v>7.0000000000000007E-2</v>
      </c>
      <c r="F25" s="56">
        <f>E25*F24</f>
        <v>502.34030000000007</v>
      </c>
      <c r="G25" s="97">
        <f>E25*G24</f>
        <v>458.39640000000003</v>
      </c>
      <c r="H25" s="68"/>
      <c r="I25" s="26"/>
      <c r="K25" s="66"/>
    </row>
    <row r="26" spans="2:11" x14ac:dyDescent="0.25">
      <c r="B26" s="123" t="s">
        <v>46</v>
      </c>
      <c r="C26" s="124"/>
      <c r="D26" s="124"/>
      <c r="E26" s="125"/>
      <c r="F26" s="57">
        <f>F24+F25</f>
        <v>7678.6302999999998</v>
      </c>
      <c r="G26" s="98">
        <f>G24+G25</f>
        <v>7006.9163999999992</v>
      </c>
      <c r="H26" s="26"/>
      <c r="I26" s="26"/>
    </row>
    <row r="27" spans="2:11" x14ac:dyDescent="0.25">
      <c r="B27" s="111" t="s">
        <v>18</v>
      </c>
      <c r="C27" s="112"/>
      <c r="D27" s="112"/>
      <c r="E27" s="27">
        <v>0.2</v>
      </c>
      <c r="F27" s="56">
        <f>F26*E27</f>
        <v>1535.72606</v>
      </c>
      <c r="G27" s="97">
        <f>G26*E27</f>
        <v>1401.38328</v>
      </c>
      <c r="H27" s="23"/>
      <c r="I27" s="23"/>
    </row>
    <row r="28" spans="2:11" ht="15.75" thickBot="1" x14ac:dyDescent="0.3">
      <c r="B28" s="113" t="s">
        <v>47</v>
      </c>
      <c r="C28" s="114"/>
      <c r="D28" s="114"/>
      <c r="E28" s="115"/>
      <c r="F28" s="58">
        <f>F26+F27</f>
        <v>9214.3563599999998</v>
      </c>
      <c r="G28" s="99">
        <f>G26+G27</f>
        <v>8408.2996800000001</v>
      </c>
      <c r="H28" s="23"/>
      <c r="I28" s="23"/>
    </row>
    <row r="29" spans="2:11" x14ac:dyDescent="0.25">
      <c r="C29" s="28"/>
    </row>
    <row r="60" spans="10:10" x14ac:dyDescent="0.25">
      <c r="J60" s="29"/>
    </row>
  </sheetData>
  <mergeCells count="8">
    <mergeCell ref="B27:D27"/>
    <mergeCell ref="B28:E28"/>
    <mergeCell ref="C4:G4"/>
    <mergeCell ref="B22:E22"/>
    <mergeCell ref="B23:D23"/>
    <mergeCell ref="B24:E24"/>
    <mergeCell ref="B25:D25"/>
    <mergeCell ref="B26:E2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f4b4bdc8e4e94978d3cba017b7e1569f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64d34650ce5cdcbfba1c9453d9fde8ac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6BC1CEA-A920-47FE-A00F-7D36B831A0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5C0997-8AA0-48EB-964E-C4DDC86DF3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B4FCB1-C731-4AAD-B447-C7C6BAD8B3C7}">
  <ds:schemaRefs>
    <ds:schemaRef ds:uri="http://schemas.microsoft.com/office/2006/metadata/properties"/>
    <ds:schemaRef ds:uri="d65e48b5-f38d-431e-9b4f-47403bf4583f"/>
    <ds:schemaRef ds:uri="a4634551-c501-4e5e-ac96-dde1e0c9b252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Tööde loetelu</vt:lpstr>
      <vt:lpstr>Sisustuse loetelu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Lisa 6.2_Lisa 1_Tööde loetelu ja eeldatav maksumus</dc:title>
  <dc:subject/>
  <dc:creator>Kaido Palmar</dc:creator>
  <cp:keywords/>
  <dc:description/>
  <cp:lastModifiedBy>Kerli Kikojan</cp:lastModifiedBy>
  <cp:revision/>
  <dcterms:created xsi:type="dcterms:W3CDTF">2016-11-01T06:43:12Z</dcterms:created>
  <dcterms:modified xsi:type="dcterms:W3CDTF">2024-01-19T13:38:48Z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